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ise-NAS\05-Everyone\暫存\Jeffrey\BR-FP\Qubit kits\"/>
    </mc:Choice>
  </mc:AlternateContent>
  <xr:revisionPtr revIDLastSave="0" documentId="13_ncr:1_{75730C84-0EAA-4892-8101-657C635AD579}" xr6:coauthVersionLast="47" xr6:coauthVersionMax="47" xr10:uidLastSave="{00000000-0000-0000-0000-000000000000}"/>
  <bookViews>
    <workbookView xWindow="-108" yWindow="-108" windowWidth="23256" windowHeight="12456" xr2:uid="{B1406929-AB25-4609-BB67-C3955DCB244A}"/>
  </bookViews>
  <sheets>
    <sheet name="Data Analysis" sheetId="1" r:id="rId1"/>
  </sheets>
  <definedNames>
    <definedName name="solver_adj" localSheetId="0" hidden="1">'Data Analysis'!$C$22:$C$23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'Data Analysis'!$B$25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F6" i="1"/>
  <c r="K19" i="1" s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K3" i="1"/>
  <c r="K4" i="1"/>
  <c r="K5" i="1"/>
  <c r="K6" i="1"/>
  <c r="K7" i="1"/>
  <c r="K8" i="1"/>
  <c r="K9" i="1"/>
  <c r="K10" i="1"/>
  <c r="H11" i="1" l="1"/>
  <c r="H7" i="1"/>
  <c r="H10" i="1"/>
  <c r="H6" i="1"/>
  <c r="H12" i="1"/>
  <c r="H8" i="1"/>
  <c r="H13" i="1"/>
  <c r="H9" i="1"/>
  <c r="K18" i="1" l="1"/>
  <c r="M6" i="1" s="1"/>
  <c r="O6" i="1" l="1"/>
  <c r="M3" i="1"/>
  <c r="M9" i="1"/>
  <c r="M5" i="1"/>
  <c r="M4" i="1"/>
  <c r="M8" i="1"/>
  <c r="M10" i="1"/>
  <c r="M7" i="1"/>
  <c r="O10" i="1" l="1"/>
  <c r="O7" i="1"/>
  <c r="O8" i="1"/>
  <c r="O4" i="1"/>
  <c r="B25" i="1" s="1"/>
  <c r="O5" i="1"/>
  <c r="O9" i="1"/>
</calcChain>
</file>

<file path=xl/sharedStrings.xml><?xml version="1.0" encoding="utf-8"?>
<sst xmlns="http://schemas.openxmlformats.org/spreadsheetml/2006/main" count="36" uniqueCount="36">
  <si>
    <t>v=</t>
  </si>
  <si>
    <t>b=</t>
  </si>
  <si>
    <t>a=</t>
  </si>
  <si>
    <t>Relative deviation</t>
  </si>
  <si>
    <t>Calculated concentration</t>
  </si>
  <si>
    <t>Expected concentration</t>
  </si>
  <si>
    <t>The content below is used for calculations only. No user input required.</t>
  </si>
  <si>
    <r>
      <t>Quality score (</t>
    </r>
    <r>
      <rPr>
        <b/>
        <sz val="10"/>
        <rFont val="Arial"/>
        <family val="2"/>
      </rPr>
      <t>minimize</t>
    </r>
    <r>
      <rPr>
        <sz val="10"/>
        <rFont val="Arial"/>
        <family val="2"/>
      </rPr>
      <t>)</t>
    </r>
  </si>
  <si>
    <t>High concentration value</t>
  </si>
  <si>
    <t>S=</t>
  </si>
  <si>
    <t>Factor 3</t>
    <phoneticPr fontId="2" type="noConversion"/>
  </si>
  <si>
    <t>Scaling factor</t>
  </si>
  <si>
    <t>K=</t>
  </si>
  <si>
    <t>Factor 2</t>
    <phoneticPr fontId="2" type="noConversion"/>
  </si>
  <si>
    <t>Determines curve shape</t>
  </si>
  <si>
    <t>N=</t>
  </si>
  <si>
    <t>Factor 1</t>
    <phoneticPr fontId="2" type="noConversion"/>
  </si>
  <si>
    <r>
      <rPr>
        <b/>
        <sz val="11"/>
        <color theme="1"/>
        <rFont val="Arial"/>
        <family val="2"/>
      </rPr>
      <t>Step 5, option 1</t>
    </r>
    <r>
      <rPr>
        <sz val="10"/>
        <color theme="1"/>
        <rFont val="Arial"/>
        <family val="2"/>
      </rPr>
      <t>: Optimize N, K, S by manually adjusting and minimizing quality score.</t>
    </r>
  </si>
  <si>
    <r>
      <t>x = (K * (y - b) / (a + b - y))</t>
    </r>
    <r>
      <rPr>
        <b/>
        <vertAlign val="superscript"/>
        <sz val="10"/>
        <rFont val="Arial"/>
        <family val="2"/>
      </rPr>
      <t>(1/N)</t>
    </r>
    <phoneticPr fontId="2" type="noConversion"/>
  </si>
  <si>
    <r>
      <rPr>
        <b/>
        <sz val="11"/>
        <color theme="1"/>
        <rFont val="Arial"/>
        <family val="2"/>
      </rPr>
      <t>Step 4</t>
    </r>
    <r>
      <rPr>
        <sz val="10"/>
        <color theme="1"/>
        <rFont val="Arial"/>
        <family val="2"/>
      </rPr>
      <t>: Assess initial values of N, K, and S using the plot below as a visual guide. Adjust manually if necessary.</t>
    </r>
  </si>
  <si>
    <r>
      <rPr>
        <b/>
        <sz val="11"/>
        <color theme="1"/>
        <rFont val="Arial"/>
        <family val="2"/>
      </rPr>
      <t>Step 3</t>
    </r>
    <r>
      <rPr>
        <sz val="10"/>
        <color theme="1"/>
        <rFont val="Arial"/>
        <family val="2"/>
      </rPr>
      <t>: Check variability of data. We recommend revisiting the experiment if %CV values are over 8%.</t>
    </r>
  </si>
  <si>
    <t>Background</t>
  </si>
  <si>
    <t>%CV*</t>
  </si>
  <si>
    <t>Std. Dev.</t>
  </si>
  <si>
    <t>Average</t>
  </si>
  <si>
    <t>Replicates</t>
  </si>
  <si>
    <r>
      <rPr>
        <b/>
        <sz val="11"/>
        <color theme="1"/>
        <rFont val="Arial"/>
        <family val="2"/>
      </rPr>
      <t>Step 2</t>
    </r>
    <r>
      <rPr>
        <sz val="10"/>
        <color theme="1"/>
        <rFont val="Arial"/>
        <family val="2"/>
      </rPr>
      <t>: Input data and concentrations into template below.</t>
    </r>
  </si>
  <si>
    <r>
      <rPr>
        <b/>
        <sz val="11"/>
        <color theme="1"/>
        <rFont val="Arial"/>
        <family val="2"/>
      </rPr>
      <t>Step 1</t>
    </r>
    <r>
      <rPr>
        <sz val="10"/>
        <color theme="1"/>
        <rFont val="Arial"/>
        <family val="2"/>
      </rPr>
      <t>: Collect data using Fluorometer mode.</t>
    </r>
    <phoneticPr fontId="2" type="noConversion"/>
  </si>
  <si>
    <t>where</t>
    <phoneticPr fontId="2" type="noConversion"/>
  </si>
  <si>
    <r>
      <t>a = (v - b) * (S</t>
    </r>
    <r>
      <rPr>
        <b/>
        <vertAlign val="superscript"/>
        <sz val="10"/>
        <rFont val="Arial"/>
        <family val="2"/>
      </rPr>
      <t>N</t>
    </r>
    <r>
      <rPr>
        <b/>
        <sz val="10"/>
        <rFont val="Arial"/>
        <family val="2"/>
      </rPr>
      <t xml:space="preserve"> + K) / S</t>
    </r>
    <r>
      <rPr>
        <b/>
        <vertAlign val="superscript"/>
        <sz val="10"/>
        <rFont val="Arial"/>
        <family val="2"/>
      </rPr>
      <t>N</t>
    </r>
    <phoneticPr fontId="2" type="noConversion"/>
  </si>
  <si>
    <r>
      <rPr>
        <b/>
        <sz val="11"/>
        <color theme="1"/>
        <rFont val="Arial"/>
        <family val="2"/>
      </rPr>
      <t xml:space="preserve">            option 2</t>
    </r>
    <r>
      <rPr>
        <sz val="10"/>
        <color theme="1"/>
        <rFont val="Arial"/>
        <family val="2"/>
      </rPr>
      <t>: Optimize N, K, and S by using the Excel® Solver function.</t>
    </r>
    <phoneticPr fontId="2" type="noConversion"/>
  </si>
  <si>
    <r>
      <rPr>
        <b/>
        <sz val="11"/>
        <color theme="1"/>
        <rFont val="Arial"/>
        <family val="2"/>
      </rPr>
      <t>Step 6</t>
    </r>
    <r>
      <rPr>
        <sz val="10"/>
        <color theme="1"/>
        <rFont val="Arial"/>
        <family val="2"/>
      </rPr>
      <t>: Enter constants into your satndard assay and enjoy!</t>
    </r>
    <phoneticPr fontId="2" type="noConversion"/>
  </si>
  <si>
    <t>Input RFU (raw) data</t>
    <phoneticPr fontId="2" type="noConversion"/>
  </si>
  <si>
    <t>Input Conc. values</t>
    <phoneticPr fontId="2" type="noConversion"/>
  </si>
  <si>
    <t>This is the modified Hill equation that is used by the EzCube Fluorometer for standard assays.</t>
    <phoneticPr fontId="2" type="noConversion"/>
  </si>
  <si>
    <t xml:space="preserve">The constants a, b, and v are for calculation purposes and are determined automatically by this template. They do not need to be adjusted by the user for the standard assay.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</si>
</sst>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9" formatCode="\+General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3" borderId="0" xfId="0" applyFill="1"/>
    <xf numFmtId="2" fontId="1" fillId="3" borderId="2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2" fontId="1" fillId="3" borderId="4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right"/>
    </xf>
    <xf numFmtId="0" fontId="1" fillId="3" borderId="0" xfId="0" applyFont="1" applyFill="1" applyAlignment="1">
      <alignment horizontal="left" vertical="top" wrapText="1"/>
    </xf>
    <xf numFmtId="10" fontId="1" fillId="3" borderId="0" xfId="1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176" fontId="1" fillId="3" borderId="0" xfId="0" applyNumberFormat="1" applyFont="1" applyFill="1" applyAlignment="1">
      <alignment horizontal="left"/>
    </xf>
    <xf numFmtId="2" fontId="0" fillId="3" borderId="0" xfId="0" applyNumberFormat="1" applyFill="1" applyAlignment="1">
      <alignment horizontal="left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3" borderId="0" xfId="0" quotePrefix="1" applyFill="1"/>
    <xf numFmtId="10" fontId="0" fillId="0" borderId="0" xfId="0" applyNumberForma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7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3" fillId="0" borderId="0" xfId="0" applyFont="1"/>
    <xf numFmtId="10" fontId="1" fillId="0" borderId="0" xfId="0" applyNumberFormat="1" applyFont="1"/>
    <xf numFmtId="2" fontId="4" fillId="0" borderId="0" xfId="0" applyNumberFormat="1" applyFont="1"/>
    <xf numFmtId="0" fontId="5" fillId="5" borderId="15" xfId="0" applyFont="1" applyFill="1" applyBorder="1"/>
    <xf numFmtId="0" fontId="5" fillId="5" borderId="14" xfId="0" applyFont="1" applyFill="1" applyBorder="1"/>
    <xf numFmtId="0" fontId="5" fillId="5" borderId="13" xfId="0" applyFont="1" applyFill="1" applyBorder="1"/>
    <xf numFmtId="0" fontId="5" fillId="6" borderId="16" xfId="0" applyFont="1" applyFill="1" applyBorder="1"/>
    <xf numFmtId="0" fontId="5" fillId="6" borderId="12" xfId="0" applyFont="1" applyFill="1" applyBorder="1"/>
    <xf numFmtId="0" fontId="3" fillId="7" borderId="10" xfId="0" applyFont="1" applyFill="1" applyBorder="1" applyAlignment="1">
      <alignment horizontal="right"/>
    </xf>
    <xf numFmtId="2" fontId="3" fillId="7" borderId="11" xfId="0" applyNumberFormat="1" applyFont="1" applyFill="1" applyBorder="1" applyAlignment="1">
      <alignment horizontal="left"/>
    </xf>
    <xf numFmtId="0" fontId="3" fillId="8" borderId="10" xfId="0" applyFont="1" applyFill="1" applyBorder="1" applyAlignment="1">
      <alignment horizontal="right"/>
    </xf>
    <xf numFmtId="179" fontId="0" fillId="3" borderId="0" xfId="0" applyNumberFormat="1" applyFill="1" applyAlignment="1">
      <alignment horizontal="left"/>
    </xf>
    <xf numFmtId="0" fontId="0" fillId="3" borderId="0" xfId="0" applyFill="1" applyAlignment="1">
      <alignment vertical="center"/>
    </xf>
    <xf numFmtId="179" fontId="0" fillId="3" borderId="0" xfId="0" applyNumberForma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vertical="top" wrapText="1"/>
    </xf>
    <xf numFmtId="0" fontId="1" fillId="3" borderId="0" xfId="0" quotePrefix="1" applyFont="1" applyFill="1"/>
    <xf numFmtId="177" fontId="0" fillId="3" borderId="0" xfId="0" applyNumberFormat="1" applyFill="1"/>
    <xf numFmtId="176" fontId="0" fillId="3" borderId="0" xfId="0" applyNumberFormat="1" applyFill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Alignment="1">
      <alignment vertical="top" wrapText="1"/>
    </xf>
    <xf numFmtId="0" fontId="3" fillId="3" borderId="0" xfId="0" applyFont="1" applyFill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 wrapText="1"/>
    </xf>
    <xf numFmtId="176" fontId="5" fillId="2" borderId="17" xfId="0" applyNumberFormat="1" applyFont="1" applyFill="1" applyBorder="1"/>
    <xf numFmtId="10" fontId="5" fillId="2" borderId="17" xfId="0" applyNumberFormat="1" applyFont="1" applyFill="1" applyBorder="1"/>
    <xf numFmtId="2" fontId="5" fillId="2" borderId="8" xfId="0" applyNumberFormat="1" applyFont="1" applyFill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0" fontId="5" fillId="3" borderId="0" xfId="0" applyNumberFormat="1" applyFont="1" applyFill="1"/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5" fillId="3" borderId="7" xfId="0" applyFont="1" applyFill="1" applyBorder="1" applyAlignment="1">
      <alignment wrapText="1"/>
    </xf>
    <xf numFmtId="0" fontId="0" fillId="2" borderId="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textRotation="90"/>
    </xf>
    <xf numFmtId="0" fontId="9" fillId="2" borderId="3" xfId="0" applyFont="1" applyFill="1" applyBorder="1" applyAlignment="1">
      <alignment horizontal="center" vertical="center" textRotation="90"/>
    </xf>
    <xf numFmtId="10" fontId="6" fillId="4" borderId="10" xfId="1" applyNumberFormat="1" applyFont="1" applyFill="1" applyBorder="1" applyAlignment="1">
      <alignment horizontal="center"/>
    </xf>
    <xf numFmtId="10" fontId="6" fillId="4" borderId="11" xfId="1" applyNumberFormat="1" applyFont="1" applyFill="1" applyBorder="1" applyAlignment="1">
      <alignment horizont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Visual Guide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473788121619"/>
          <c:y val="0.13399151882051547"/>
          <c:w val="0.8625786820895176"/>
          <c:h val="0.7187373679399837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'Data Analysis'!$K$3:$K$10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'Data Analysis'!$M$3:$M$10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AE-4189-9B0D-0F53D8AD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46144"/>
        <c:axId val="70513408"/>
      </c:scatterChart>
      <c:valAx>
        <c:axId val="682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Expected concentration</a:t>
                </a:r>
              </a:p>
            </c:rich>
          </c:tx>
          <c:layout>
            <c:manualLayout>
              <c:xMode val="edge"/>
              <c:yMode val="edge"/>
              <c:x val="0.38378440526792557"/>
              <c:y val="0.932309754803595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zh-TW"/>
          </a:p>
        </c:txPr>
        <c:crossAx val="70513408"/>
        <c:crosses val="autoZero"/>
        <c:crossBetween val="midCat"/>
      </c:valAx>
      <c:valAx>
        <c:axId val="70513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Calculated Concentration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zh-TW"/>
          </a:p>
        </c:txPr>
        <c:crossAx val="6824614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TW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12</xdr:row>
      <xdr:rowOff>30480</xdr:rowOff>
    </xdr:from>
    <xdr:to>
      <xdr:col>16</xdr:col>
      <xdr:colOff>723900</xdr:colOff>
      <xdr:row>29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7629D9-E122-4074-A1FB-8BDBFBC9C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9AC0-E2D7-425E-9184-388213994C91}">
  <dimension ref="A1:AK86"/>
  <sheetViews>
    <sheetView tabSelected="1" zoomScaleNormal="100" workbookViewId="0">
      <selection activeCell="H23" sqref="H23"/>
    </sheetView>
  </sheetViews>
  <sheetFormatPr defaultColWidth="9.109375" defaultRowHeight="13.2" x14ac:dyDescent="0.25"/>
  <cols>
    <col min="1" max="8" width="12.33203125" customWidth="1"/>
    <col min="9" max="9" width="2.44140625" customWidth="1"/>
    <col min="10" max="10" width="11.5546875" customWidth="1"/>
    <col min="11" max="11" width="15.88671875" customWidth="1"/>
    <col min="12" max="12" width="7" customWidth="1"/>
    <col min="13" max="17" width="11.5546875" customWidth="1"/>
    <col min="18" max="36" width="11.44140625" customWidth="1"/>
    <col min="37" max="37" width="12" customWidth="1"/>
    <col min="38" max="38" width="18.109375" customWidth="1"/>
    <col min="39" max="39" width="18.88671875" customWidth="1"/>
    <col min="40" max="249" width="11.44140625" customWidth="1"/>
  </cols>
  <sheetData>
    <row r="1" spans="1:17" x14ac:dyDescent="0.25">
      <c r="A1" s="90" t="s">
        <v>27</v>
      </c>
      <c r="B1" s="90"/>
      <c r="C1" s="90"/>
      <c r="D1" s="90"/>
      <c r="E1" s="90"/>
      <c r="F1" s="90"/>
      <c r="G1" s="90"/>
      <c r="H1" s="90"/>
      <c r="I1" s="61"/>
      <c r="J1" s="79" t="s">
        <v>6</v>
      </c>
      <c r="K1" s="79"/>
      <c r="L1" s="79"/>
      <c r="M1" s="79"/>
      <c r="N1" s="79"/>
      <c r="O1" s="79"/>
      <c r="P1" s="79"/>
      <c r="Q1" s="79"/>
    </row>
    <row r="2" spans="1:17" ht="14.4" thickBot="1" x14ac:dyDescent="0.3">
      <c r="A2" s="91" t="s">
        <v>26</v>
      </c>
      <c r="B2" s="91"/>
      <c r="C2" s="91"/>
      <c r="D2" s="91"/>
      <c r="E2" s="91"/>
      <c r="F2" s="91"/>
      <c r="G2" s="91"/>
      <c r="H2" s="91"/>
      <c r="I2" s="62"/>
      <c r="J2" s="2"/>
      <c r="K2" s="80" t="s">
        <v>5</v>
      </c>
      <c r="L2" s="80"/>
      <c r="M2" s="80" t="s">
        <v>4</v>
      </c>
      <c r="N2" s="80"/>
      <c r="O2" s="80" t="s">
        <v>3</v>
      </c>
      <c r="P2" s="80"/>
      <c r="Q2" s="2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63"/>
      <c r="J3" s="2"/>
      <c r="K3" s="13">
        <f t="shared" ref="K3:K10" si="0">B6</f>
        <v>0</v>
      </c>
      <c r="L3" s="2"/>
      <c r="M3" s="12" t="e">
        <f t="shared" ref="M3:M10" si="1">(($C$23*(F6-$F$6)/($K$18+$F$6-F6))^(1/$C$22))</f>
        <v>#DIV/0!</v>
      </c>
      <c r="N3" s="2"/>
      <c r="O3" s="2"/>
      <c r="P3" s="2"/>
      <c r="Q3" s="2"/>
    </row>
    <row r="4" spans="1:17" x14ac:dyDescent="0.25">
      <c r="A4" s="15"/>
      <c r="B4" s="15"/>
      <c r="C4" s="92" t="s">
        <v>25</v>
      </c>
      <c r="D4" s="92"/>
      <c r="E4" s="92"/>
      <c r="F4" s="15"/>
      <c r="G4" s="15"/>
      <c r="H4" s="15"/>
      <c r="I4" s="64"/>
      <c r="J4" s="2"/>
      <c r="K4" s="13">
        <f t="shared" si="0"/>
        <v>0</v>
      </c>
      <c r="L4" s="2"/>
      <c r="M4" s="12" t="e">
        <f t="shared" si="1"/>
        <v>#DIV/0!</v>
      </c>
      <c r="N4" s="11"/>
      <c r="O4" s="10" t="b">
        <f t="shared" ref="O4:O10" si="2">IF(B7&gt;=$C$24,FALSE,ABS(M4-K4)/K4)</f>
        <v>0</v>
      </c>
      <c r="P4" s="2"/>
      <c r="Q4" s="2"/>
    </row>
    <row r="5" spans="1:17" ht="13.8" thickBot="1" x14ac:dyDescent="0.3">
      <c r="A5" s="15"/>
      <c r="B5" s="15"/>
      <c r="C5" s="15">
        <v>1</v>
      </c>
      <c r="D5" s="15">
        <v>2</v>
      </c>
      <c r="E5" s="15">
        <v>3</v>
      </c>
      <c r="F5" s="17" t="s">
        <v>24</v>
      </c>
      <c r="G5" s="17" t="s">
        <v>23</v>
      </c>
      <c r="H5" s="17" t="s">
        <v>22</v>
      </c>
      <c r="I5" s="65"/>
      <c r="J5" s="2"/>
      <c r="K5" s="13">
        <f t="shared" si="0"/>
        <v>0</v>
      </c>
      <c r="L5" s="2"/>
      <c r="M5" s="12" t="e">
        <f t="shared" si="1"/>
        <v>#DIV/0!</v>
      </c>
      <c r="N5" s="11"/>
      <c r="O5" s="10" t="b">
        <f t="shared" si="2"/>
        <v>0</v>
      </c>
      <c r="P5" s="2"/>
      <c r="Q5" s="2"/>
    </row>
    <row r="6" spans="1:17" ht="13.8" thickBot="1" x14ac:dyDescent="0.3">
      <c r="A6" s="15" t="s">
        <v>21</v>
      </c>
      <c r="B6" s="15">
        <v>0</v>
      </c>
      <c r="C6" s="38"/>
      <c r="D6" s="38"/>
      <c r="E6" s="38"/>
      <c r="F6" s="60" t="e">
        <f t="shared" ref="F6:F13" si="3">AVERAGE(C6:E6)</f>
        <v>#DIV/0!</v>
      </c>
      <c r="G6" s="58" t="e">
        <f t="shared" ref="G6:G13" si="4">STDEV(C6:E6)</f>
        <v>#DIV/0!</v>
      </c>
      <c r="H6" s="59" t="e">
        <f t="shared" ref="H6:H13" si="5">G6/F6</f>
        <v>#DIV/0!</v>
      </c>
      <c r="I6" s="66"/>
      <c r="J6" s="2"/>
      <c r="K6" s="13">
        <f t="shared" si="0"/>
        <v>0</v>
      </c>
      <c r="L6" s="2"/>
      <c r="M6" s="12" t="e">
        <f t="shared" si="1"/>
        <v>#DIV/0!</v>
      </c>
      <c r="N6" s="11"/>
      <c r="O6" s="10" t="b">
        <f t="shared" si="2"/>
        <v>0</v>
      </c>
      <c r="P6" s="2"/>
      <c r="Q6" s="2"/>
    </row>
    <row r="7" spans="1:17" x14ac:dyDescent="0.25">
      <c r="A7" s="93" t="s">
        <v>33</v>
      </c>
      <c r="B7" s="35"/>
      <c r="C7" s="39"/>
      <c r="D7" s="39"/>
      <c r="E7" s="39"/>
      <c r="F7" s="60" t="e">
        <f t="shared" si="3"/>
        <v>#DIV/0!</v>
      </c>
      <c r="G7" s="58" t="e">
        <f t="shared" si="4"/>
        <v>#DIV/0!</v>
      </c>
      <c r="H7" s="59" t="e">
        <f t="shared" si="5"/>
        <v>#DIV/0!</v>
      </c>
      <c r="I7" s="66"/>
      <c r="J7" s="2"/>
      <c r="K7" s="13">
        <f t="shared" si="0"/>
        <v>0</v>
      </c>
      <c r="L7" s="2"/>
      <c r="M7" s="12" t="e">
        <f t="shared" si="1"/>
        <v>#DIV/0!</v>
      </c>
      <c r="N7" s="11"/>
      <c r="O7" s="10" t="b">
        <f t="shared" si="2"/>
        <v>0</v>
      </c>
      <c r="P7" s="2"/>
      <c r="Q7" s="2"/>
    </row>
    <row r="8" spans="1:17" x14ac:dyDescent="0.25">
      <c r="A8" s="94"/>
      <c r="B8" s="36"/>
      <c r="C8" s="39"/>
      <c r="D8" s="39"/>
      <c r="E8" s="39"/>
      <c r="F8" s="60" t="e">
        <f t="shared" si="3"/>
        <v>#DIV/0!</v>
      </c>
      <c r="G8" s="58" t="e">
        <f t="shared" si="4"/>
        <v>#DIV/0!</v>
      </c>
      <c r="H8" s="59" t="e">
        <f t="shared" si="5"/>
        <v>#DIV/0!</v>
      </c>
      <c r="I8" s="66"/>
      <c r="J8" s="2"/>
      <c r="K8" s="13">
        <f t="shared" si="0"/>
        <v>0</v>
      </c>
      <c r="L8" s="2"/>
      <c r="M8" s="12" t="e">
        <f t="shared" si="1"/>
        <v>#DIV/0!</v>
      </c>
      <c r="N8" s="11"/>
      <c r="O8" s="10" t="b">
        <f t="shared" si="2"/>
        <v>0</v>
      </c>
      <c r="P8" s="2"/>
      <c r="Q8" s="2"/>
    </row>
    <row r="9" spans="1:17" x14ac:dyDescent="0.25">
      <c r="A9" s="94"/>
      <c r="B9" s="36"/>
      <c r="C9" s="39"/>
      <c r="D9" s="39"/>
      <c r="E9" s="39"/>
      <c r="F9" s="60" t="e">
        <f t="shared" si="3"/>
        <v>#DIV/0!</v>
      </c>
      <c r="G9" s="58" t="e">
        <f t="shared" si="4"/>
        <v>#DIV/0!</v>
      </c>
      <c r="H9" s="59" t="e">
        <f t="shared" si="5"/>
        <v>#DIV/0!</v>
      </c>
      <c r="I9" s="66"/>
      <c r="J9" s="2"/>
      <c r="K9" s="13">
        <f t="shared" si="0"/>
        <v>0</v>
      </c>
      <c r="L9" s="2"/>
      <c r="M9" s="12" t="e">
        <f t="shared" si="1"/>
        <v>#DIV/0!</v>
      </c>
      <c r="N9" s="11"/>
      <c r="O9" s="10" t="b">
        <f t="shared" si="2"/>
        <v>0</v>
      </c>
      <c r="P9" s="2"/>
      <c r="Q9" s="2"/>
    </row>
    <row r="10" spans="1:17" x14ac:dyDescent="0.25">
      <c r="A10" s="94"/>
      <c r="B10" s="36"/>
      <c r="C10" s="39"/>
      <c r="D10" s="39"/>
      <c r="E10" s="39"/>
      <c r="F10" s="60" t="e">
        <f t="shared" si="3"/>
        <v>#DIV/0!</v>
      </c>
      <c r="G10" s="58" t="e">
        <f t="shared" si="4"/>
        <v>#DIV/0!</v>
      </c>
      <c r="H10" s="59" t="e">
        <f t="shared" si="5"/>
        <v>#DIV/0!</v>
      </c>
      <c r="I10" s="66"/>
      <c r="J10" s="2"/>
      <c r="K10" s="13">
        <f t="shared" si="0"/>
        <v>0</v>
      </c>
      <c r="L10" s="2"/>
      <c r="M10" s="12" t="e">
        <f t="shared" si="1"/>
        <v>#DIV/0!</v>
      </c>
      <c r="N10" s="11"/>
      <c r="O10" s="10" t="b">
        <f t="shared" si="2"/>
        <v>0</v>
      </c>
      <c r="P10" s="2"/>
      <c r="Q10" s="2"/>
    </row>
    <row r="11" spans="1:17" x14ac:dyDescent="0.25">
      <c r="A11" s="94"/>
      <c r="B11" s="36"/>
      <c r="C11" s="39"/>
      <c r="D11" s="39"/>
      <c r="E11" s="39"/>
      <c r="F11" s="60" t="e">
        <f t="shared" si="3"/>
        <v>#DIV/0!</v>
      </c>
      <c r="G11" s="58" t="e">
        <f t="shared" si="4"/>
        <v>#DIV/0!</v>
      </c>
      <c r="H11" s="59" t="e">
        <f t="shared" si="5"/>
        <v>#DIV/0!</v>
      </c>
      <c r="I11" s="66"/>
      <c r="J11" s="2"/>
      <c r="K11" s="13"/>
      <c r="L11" s="2"/>
      <c r="M11" s="12"/>
      <c r="N11" s="11"/>
      <c r="O11" s="10"/>
      <c r="P11" s="2"/>
      <c r="Q11" s="2"/>
    </row>
    <row r="12" spans="1:17" ht="13.2" customHeight="1" x14ac:dyDescent="0.25">
      <c r="A12" s="94"/>
      <c r="B12" s="36"/>
      <c r="C12" s="39"/>
      <c r="D12" s="39"/>
      <c r="E12" s="39"/>
      <c r="F12" s="60" t="e">
        <f t="shared" si="3"/>
        <v>#DIV/0!</v>
      </c>
      <c r="G12" s="58" t="e">
        <f t="shared" si="4"/>
        <v>#DIV/0!</v>
      </c>
      <c r="H12" s="59" t="e">
        <f t="shared" si="5"/>
        <v>#DIV/0!</v>
      </c>
      <c r="I12" s="66"/>
      <c r="J12" s="78" t="s">
        <v>34</v>
      </c>
      <c r="K12" s="78"/>
      <c r="L12" s="78"/>
      <c r="M12" s="78"/>
      <c r="N12" s="78"/>
      <c r="O12" s="78"/>
      <c r="P12" s="78"/>
      <c r="Q12" s="78"/>
    </row>
    <row r="13" spans="1:17" ht="13.8" thickBot="1" x14ac:dyDescent="0.3">
      <c r="A13" s="95"/>
      <c r="B13" s="37"/>
      <c r="C13" s="39"/>
      <c r="D13" s="39"/>
      <c r="E13" s="39"/>
      <c r="F13" s="60" t="e">
        <f t="shared" si="3"/>
        <v>#DIV/0!</v>
      </c>
      <c r="G13" s="58" t="e">
        <f t="shared" si="4"/>
        <v>#DIV/0!</v>
      </c>
      <c r="H13" s="59" t="e">
        <f t="shared" si="5"/>
        <v>#DIV/0!</v>
      </c>
      <c r="I13" s="66"/>
      <c r="J13" s="70"/>
      <c r="K13" s="70"/>
      <c r="L13" s="70"/>
      <c r="M13" s="48"/>
      <c r="N13" s="48"/>
      <c r="O13" s="48"/>
      <c r="P13" s="48"/>
      <c r="Q13" s="48"/>
    </row>
    <row r="14" spans="1:17" ht="13.8" thickBot="1" x14ac:dyDescent="0.3">
      <c r="A14" s="15"/>
      <c r="B14" s="15"/>
      <c r="C14" s="87" t="s">
        <v>32</v>
      </c>
      <c r="D14" s="88"/>
      <c r="E14" s="89"/>
      <c r="F14" s="15"/>
      <c r="G14" s="15"/>
      <c r="H14" s="15"/>
      <c r="I14" s="64"/>
      <c r="J14" s="74" t="s">
        <v>18</v>
      </c>
      <c r="K14" s="74"/>
      <c r="L14" s="74"/>
      <c r="M14" s="54"/>
      <c r="N14" s="54"/>
      <c r="O14" s="54"/>
      <c r="P14" s="54"/>
      <c r="Q14" s="2"/>
    </row>
    <row r="15" spans="1:17" ht="13.2" customHeight="1" x14ac:dyDescent="0.25">
      <c r="A15" s="15"/>
      <c r="B15" s="15"/>
      <c r="C15" s="15"/>
      <c r="D15" s="15"/>
      <c r="E15" s="15"/>
      <c r="F15" s="15"/>
      <c r="G15" s="15"/>
      <c r="H15" s="15"/>
      <c r="I15" s="64"/>
      <c r="J15" s="46" t="s">
        <v>28</v>
      </c>
      <c r="K15" s="55"/>
      <c r="L15" s="55"/>
      <c r="M15" s="54"/>
      <c r="N15" s="54"/>
      <c r="O15" s="54"/>
      <c r="P15" s="54"/>
      <c r="Q15" s="56"/>
    </row>
    <row r="16" spans="1:17" s="21" customFormat="1" ht="15.6" x14ac:dyDescent="0.25">
      <c r="A16" s="85" t="s">
        <v>20</v>
      </c>
      <c r="B16" s="85"/>
      <c r="C16" s="85"/>
      <c r="D16" s="85"/>
      <c r="E16" s="85"/>
      <c r="F16" s="85"/>
      <c r="G16" s="85"/>
      <c r="H16" s="85"/>
      <c r="I16" s="67"/>
      <c r="J16" s="75" t="s">
        <v>29</v>
      </c>
      <c r="K16" s="75"/>
      <c r="L16" s="75"/>
      <c r="M16" s="55"/>
      <c r="N16" s="55"/>
      <c r="O16" s="55"/>
      <c r="P16" s="55"/>
      <c r="Q16" s="2"/>
    </row>
    <row r="17" spans="1:17" ht="13.8" thickBot="1" x14ac:dyDescent="0.3">
      <c r="A17" s="85" t="s">
        <v>19</v>
      </c>
      <c r="B17" s="85"/>
      <c r="C17" s="85"/>
      <c r="D17" s="85"/>
      <c r="E17" s="85"/>
      <c r="F17" s="85"/>
      <c r="G17" s="85"/>
      <c r="H17" s="85"/>
      <c r="I17" s="67"/>
      <c r="J17" s="9"/>
      <c r="K17" s="9"/>
      <c r="L17" s="9"/>
      <c r="M17" s="2"/>
      <c r="N17" s="2"/>
      <c r="O17" s="2"/>
      <c r="P17" s="2"/>
      <c r="Q17" s="2"/>
    </row>
    <row r="18" spans="1:17" s="22" customFormat="1" x14ac:dyDescent="0.25">
      <c r="A18" s="86" t="s">
        <v>17</v>
      </c>
      <c r="B18" s="86"/>
      <c r="C18" s="86"/>
      <c r="D18" s="86"/>
      <c r="E18" s="86"/>
      <c r="F18" s="86"/>
      <c r="G18" s="86"/>
      <c r="H18" s="86"/>
      <c r="I18" s="63"/>
      <c r="J18" s="8" t="s">
        <v>2</v>
      </c>
      <c r="K18" s="7" t="e">
        <f>($K$20-$K$19)*($C$24^$C$22+$C$23)/$C$24^$C$22</f>
        <v>#DIV/0!</v>
      </c>
      <c r="L18" s="52"/>
      <c r="M18" s="43"/>
      <c r="N18" s="2"/>
      <c r="O18" s="2"/>
      <c r="P18" s="2"/>
      <c r="Q18" s="2"/>
    </row>
    <row r="19" spans="1:17" ht="13.2" customHeight="1" x14ac:dyDescent="0.25">
      <c r="A19" s="85" t="s">
        <v>30</v>
      </c>
      <c r="B19" s="85"/>
      <c r="C19" s="85"/>
      <c r="D19" s="85"/>
      <c r="E19" s="85"/>
      <c r="F19" s="85"/>
      <c r="G19" s="85"/>
      <c r="H19" s="85"/>
      <c r="I19" s="67"/>
      <c r="J19" s="6" t="s">
        <v>1</v>
      </c>
      <c r="K19" s="5" t="e">
        <f>F6</f>
        <v>#DIV/0!</v>
      </c>
      <c r="L19" s="53"/>
      <c r="M19" s="45"/>
      <c r="N19" s="44"/>
      <c r="O19" s="44"/>
      <c r="P19" s="44"/>
      <c r="Q19" s="44"/>
    </row>
    <row r="20" spans="1:17" ht="14.4" thickBot="1" x14ac:dyDescent="0.3">
      <c r="A20" s="77" t="s">
        <v>31</v>
      </c>
      <c r="B20" s="77"/>
      <c r="C20" s="77"/>
      <c r="D20" s="77"/>
      <c r="E20" s="77"/>
      <c r="F20" s="77"/>
      <c r="G20" s="77"/>
      <c r="H20" s="77"/>
      <c r="I20" s="68"/>
      <c r="J20" s="4" t="s">
        <v>0</v>
      </c>
      <c r="K20" s="3" t="e">
        <f>VLOOKUP($C$24,B6:F13,5,FALSE)</f>
        <v>#DIV/0!</v>
      </c>
      <c r="L20" s="53"/>
      <c r="M20" s="43"/>
      <c r="N20" s="2"/>
      <c r="O20" s="2"/>
      <c r="P20" s="2"/>
      <c r="Q20" s="2"/>
    </row>
    <row r="21" spans="1:17" ht="13.8" thickBot="1" x14ac:dyDescent="0.3">
      <c r="A21" s="69"/>
      <c r="B21" s="69"/>
      <c r="C21" s="69"/>
      <c r="D21" s="69"/>
      <c r="E21" s="69"/>
      <c r="F21" s="69"/>
      <c r="G21" s="69"/>
      <c r="H21" s="69"/>
      <c r="I21" s="2"/>
      <c r="J21" s="71"/>
      <c r="K21" s="72"/>
      <c r="L21" s="2"/>
      <c r="M21" s="43"/>
      <c r="N21" s="2"/>
      <c r="O21" s="2"/>
      <c r="P21" s="2"/>
      <c r="Q21" s="2"/>
    </row>
    <row r="22" spans="1:17" ht="13.8" customHeight="1" thickBot="1" x14ac:dyDescent="0.3">
      <c r="A22" s="14" t="s">
        <v>16</v>
      </c>
      <c r="B22" s="40" t="s">
        <v>15</v>
      </c>
      <c r="C22" s="41">
        <v>1</v>
      </c>
      <c r="D22" s="81" t="s">
        <v>14</v>
      </c>
      <c r="E22" s="81"/>
      <c r="F22" s="82"/>
      <c r="G22" s="1"/>
      <c r="H22" s="1"/>
      <c r="I22" s="2"/>
      <c r="J22" s="76" t="s">
        <v>35</v>
      </c>
      <c r="K22" s="76"/>
      <c r="L22" s="2"/>
      <c r="M22" s="43"/>
      <c r="N22" s="2"/>
      <c r="O22" s="2"/>
      <c r="P22" s="2"/>
      <c r="Q22" s="2"/>
    </row>
    <row r="23" spans="1:17" ht="13.8" thickBot="1" x14ac:dyDescent="0.3">
      <c r="A23" s="14" t="s">
        <v>13</v>
      </c>
      <c r="B23" s="40" t="s">
        <v>12</v>
      </c>
      <c r="C23" s="41">
        <v>0</v>
      </c>
      <c r="D23" s="81" t="s">
        <v>11</v>
      </c>
      <c r="E23" s="81"/>
      <c r="F23" s="82"/>
      <c r="G23" s="1"/>
      <c r="H23" s="1"/>
      <c r="I23" s="2"/>
      <c r="J23" s="76"/>
      <c r="K23" s="76"/>
      <c r="L23" s="44"/>
      <c r="M23" s="43"/>
      <c r="N23" s="2"/>
      <c r="O23" s="2"/>
      <c r="P23" s="2"/>
      <c r="Q23" s="2"/>
    </row>
    <row r="24" spans="1:17" ht="13.8" thickBot="1" x14ac:dyDescent="0.3">
      <c r="A24" s="14" t="s">
        <v>10</v>
      </c>
      <c r="B24" s="42" t="s">
        <v>9</v>
      </c>
      <c r="C24" s="73">
        <v>0</v>
      </c>
      <c r="D24" s="83" t="s">
        <v>8</v>
      </c>
      <c r="E24" s="83"/>
      <c r="F24" s="84"/>
      <c r="G24" s="1"/>
      <c r="H24" s="1"/>
      <c r="I24" s="2"/>
      <c r="J24" s="76"/>
      <c r="K24" s="76"/>
      <c r="L24" s="47"/>
      <c r="M24" s="43"/>
      <c r="N24" s="2"/>
      <c r="O24" s="2"/>
      <c r="P24" s="2"/>
      <c r="Q24" s="2"/>
    </row>
    <row r="25" spans="1:17" ht="18" thickBot="1" x14ac:dyDescent="0.35">
      <c r="A25" s="1"/>
      <c r="B25" s="96" t="e">
        <f>AVERAGE(O4:O10)</f>
        <v>#DIV/0!</v>
      </c>
      <c r="C25" s="97"/>
      <c r="D25" s="83" t="s">
        <v>7</v>
      </c>
      <c r="E25" s="83"/>
      <c r="F25" s="84"/>
      <c r="G25" s="1"/>
      <c r="H25" s="1"/>
      <c r="I25" s="2"/>
      <c r="J25" s="76"/>
      <c r="K25" s="76"/>
      <c r="L25" s="47"/>
      <c r="M25" s="2"/>
      <c r="N25" s="49"/>
      <c r="O25" s="2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2"/>
      <c r="J26" s="76"/>
      <c r="K26" s="76"/>
      <c r="L26" s="47"/>
      <c r="M26" s="2"/>
      <c r="N26" s="18"/>
      <c r="O26" s="2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2"/>
      <c r="J27" s="76"/>
      <c r="K27" s="76"/>
      <c r="L27" s="57"/>
      <c r="M27" s="2"/>
      <c r="N27" s="50"/>
      <c r="O27" s="5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2"/>
      <c r="J28" s="76"/>
      <c r="K28" s="76"/>
      <c r="L28" s="55"/>
      <c r="M28" s="2"/>
      <c r="N28" s="50"/>
      <c r="O28" s="5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2"/>
      <c r="J29" s="76"/>
      <c r="K29" s="76"/>
      <c r="L29" s="55"/>
      <c r="M29" s="2"/>
      <c r="N29" s="50"/>
      <c r="O29" s="5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50"/>
      <c r="O30" s="51"/>
      <c r="P30" s="2"/>
      <c r="Q30" s="2"/>
    </row>
    <row r="31" spans="1:17" x14ac:dyDescent="0.25">
      <c r="K31" s="23"/>
      <c r="N31" s="24"/>
      <c r="O31" s="25"/>
    </row>
    <row r="32" spans="1:17" x14ac:dyDescent="0.25">
      <c r="K32" s="23"/>
      <c r="N32" s="24"/>
      <c r="O32" s="25"/>
    </row>
    <row r="33" spans="10:15" x14ac:dyDescent="0.25">
      <c r="K33" s="23"/>
      <c r="O33" s="25"/>
    </row>
    <row r="34" spans="10:15" x14ac:dyDescent="0.25">
      <c r="K34" s="23"/>
      <c r="M34" s="23"/>
      <c r="N34" s="26"/>
      <c r="O34" s="25"/>
    </row>
    <row r="35" spans="10:15" x14ac:dyDescent="0.25">
      <c r="K35" s="23"/>
      <c r="M35" s="23"/>
      <c r="N35" s="26"/>
      <c r="O35" s="25"/>
    </row>
    <row r="36" spans="10:15" x14ac:dyDescent="0.25">
      <c r="K36" s="23"/>
      <c r="M36" s="23"/>
      <c r="N36" s="26"/>
      <c r="O36" s="25"/>
    </row>
    <row r="37" spans="10:15" x14ac:dyDescent="0.25">
      <c r="M37" s="23"/>
      <c r="N37" s="26"/>
      <c r="O37" s="25"/>
    </row>
    <row r="38" spans="10:15" x14ac:dyDescent="0.25">
      <c r="K38" s="23"/>
      <c r="L38" s="23"/>
      <c r="M38" s="23"/>
      <c r="N38" s="26"/>
      <c r="O38" s="25"/>
    </row>
    <row r="39" spans="10:15" x14ac:dyDescent="0.25">
      <c r="K39" s="23"/>
      <c r="L39" s="23"/>
      <c r="M39" s="23"/>
      <c r="N39" s="26"/>
      <c r="O39" s="25"/>
    </row>
    <row r="40" spans="10:15" x14ac:dyDescent="0.25">
      <c r="K40" s="23"/>
      <c r="L40" s="23"/>
      <c r="M40" s="23"/>
      <c r="N40" s="28"/>
      <c r="O40" s="25"/>
    </row>
    <row r="41" spans="10:15" x14ac:dyDescent="0.25">
      <c r="K41" s="23"/>
      <c r="L41" s="23"/>
      <c r="M41" s="23"/>
      <c r="N41" s="28"/>
    </row>
    <row r="42" spans="10:15" x14ac:dyDescent="0.25">
      <c r="J42" s="27"/>
      <c r="K42" s="23"/>
      <c r="L42" s="23"/>
    </row>
    <row r="43" spans="10:15" x14ac:dyDescent="0.25">
      <c r="K43" s="23"/>
      <c r="L43" s="23"/>
    </row>
    <row r="44" spans="10:15" x14ac:dyDescent="0.25">
      <c r="K44" s="23"/>
      <c r="L44" s="23"/>
    </row>
    <row r="45" spans="10:15" x14ac:dyDescent="0.25">
      <c r="K45" s="23"/>
      <c r="L45" s="23"/>
    </row>
    <row r="50" spans="6:37" x14ac:dyDescent="0.25">
      <c r="AE50" s="29"/>
    </row>
    <row r="51" spans="6:37" x14ac:dyDescent="0.25">
      <c r="M51" s="29"/>
      <c r="N51" s="29"/>
      <c r="O51" s="29"/>
      <c r="P51" s="29"/>
      <c r="Q51" s="29"/>
      <c r="R51" s="31"/>
      <c r="S51" s="31"/>
    </row>
    <row r="52" spans="6:37" x14ac:dyDescent="0.25">
      <c r="N52" s="19"/>
      <c r="R52" s="31"/>
      <c r="S52" s="31"/>
      <c r="X52" s="19"/>
      <c r="Y52" s="19"/>
      <c r="Z52" s="19"/>
      <c r="AA52" s="19"/>
      <c r="AB52" s="19"/>
      <c r="AC52" s="19"/>
      <c r="AD52" s="19"/>
    </row>
    <row r="53" spans="6:37" x14ac:dyDescent="0.25">
      <c r="J53" s="20"/>
      <c r="N53" s="19"/>
      <c r="O53" s="19"/>
      <c r="P53" s="19"/>
      <c r="R53" s="31"/>
      <c r="S53" s="31"/>
      <c r="X53" s="19"/>
      <c r="Y53" s="19"/>
      <c r="Z53" s="19"/>
      <c r="AA53" s="19"/>
      <c r="AB53" s="19"/>
      <c r="AC53" s="19"/>
      <c r="AD53" s="19"/>
    </row>
    <row r="54" spans="6:37" x14ac:dyDescent="0.25">
      <c r="N54" s="19"/>
      <c r="O54" s="19"/>
      <c r="P54" s="19"/>
      <c r="R54" s="31"/>
      <c r="S54" s="31"/>
      <c r="X54" s="19"/>
      <c r="Y54" s="19"/>
      <c r="Z54" s="19"/>
      <c r="AA54" s="19"/>
      <c r="AB54" s="19"/>
      <c r="AC54" s="19"/>
      <c r="AD54" s="19"/>
    </row>
    <row r="55" spans="6:37" x14ac:dyDescent="0.25">
      <c r="L55" s="29"/>
      <c r="N55" s="19"/>
      <c r="O55" s="19"/>
      <c r="P55" s="19"/>
      <c r="R55" s="31"/>
      <c r="S55" s="31"/>
      <c r="X55" s="19"/>
      <c r="Y55" s="19"/>
      <c r="Z55" s="19"/>
      <c r="AA55" s="19"/>
      <c r="AB55" s="19"/>
      <c r="AC55" s="19"/>
      <c r="AD55" s="19"/>
    </row>
    <row r="56" spans="6:37" x14ac:dyDescent="0.25">
      <c r="L56" s="30"/>
      <c r="N56" s="19"/>
      <c r="O56" s="19"/>
      <c r="P56" s="19"/>
      <c r="R56" s="31"/>
      <c r="S56" s="31"/>
      <c r="X56" s="19"/>
      <c r="Y56" s="19"/>
      <c r="Z56" s="19"/>
      <c r="AA56" s="19"/>
      <c r="AB56" s="19"/>
      <c r="AC56" s="19"/>
      <c r="AD56" s="19"/>
    </row>
    <row r="57" spans="6:37" x14ac:dyDescent="0.25">
      <c r="L57" s="30"/>
      <c r="N57" s="19"/>
      <c r="O57" s="19"/>
      <c r="P57" s="19"/>
      <c r="R57" s="31"/>
      <c r="S57" s="31"/>
      <c r="X57" s="19"/>
      <c r="Y57" s="19"/>
      <c r="Z57" s="19"/>
      <c r="AA57" s="19"/>
      <c r="AB57" s="19"/>
      <c r="AC57" s="19"/>
      <c r="AD57" s="19"/>
    </row>
    <row r="58" spans="6:37" x14ac:dyDescent="0.25">
      <c r="L58" s="30"/>
      <c r="N58" s="19"/>
      <c r="O58" s="19"/>
      <c r="P58" s="19"/>
      <c r="R58" s="31"/>
      <c r="S58" s="31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F58" s="30"/>
      <c r="AH58" s="19"/>
      <c r="AI58" s="19"/>
      <c r="AJ58" s="19"/>
    </row>
    <row r="59" spans="6:37" x14ac:dyDescent="0.25">
      <c r="F59" s="30"/>
      <c r="G59" s="25"/>
      <c r="I59" s="19"/>
      <c r="L59" s="30"/>
      <c r="N59" s="19"/>
      <c r="O59" s="19"/>
      <c r="P59" s="19"/>
      <c r="R59" s="31"/>
      <c r="S59" s="31"/>
      <c r="T59" s="31"/>
      <c r="V59" s="19"/>
      <c r="W59" s="33"/>
      <c r="X59" s="33"/>
      <c r="Y59" s="19"/>
      <c r="Z59" s="19"/>
      <c r="AA59" s="19"/>
      <c r="AB59" s="19"/>
      <c r="AC59" s="19"/>
      <c r="AD59" s="19"/>
      <c r="AE59" s="19"/>
      <c r="AG59" s="30"/>
      <c r="AI59" s="19"/>
      <c r="AJ59" s="19"/>
      <c r="AK59" s="19"/>
    </row>
    <row r="60" spans="6:37" x14ac:dyDescent="0.25">
      <c r="H60" s="19"/>
      <c r="I60" s="19"/>
      <c r="L60" s="30"/>
      <c r="M60" s="31"/>
      <c r="N60" s="31"/>
      <c r="O60" s="31"/>
      <c r="P60" s="31"/>
      <c r="Q60" s="31"/>
      <c r="R60" s="31"/>
      <c r="S60" s="31"/>
      <c r="T60" s="31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G60" s="30"/>
      <c r="AI60" s="19"/>
      <c r="AJ60" s="19"/>
      <c r="AK60" s="19"/>
    </row>
    <row r="61" spans="6:37" x14ac:dyDescent="0.25">
      <c r="F61" s="30"/>
      <c r="G61" s="25"/>
      <c r="H61" s="19"/>
      <c r="I61" s="19"/>
      <c r="L61" s="30"/>
      <c r="M61" s="31"/>
      <c r="N61" s="31"/>
      <c r="O61" s="31"/>
      <c r="P61" s="31"/>
      <c r="Q61" s="31"/>
      <c r="R61" s="31"/>
      <c r="S61" s="31"/>
      <c r="T61" s="31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G61" s="30"/>
      <c r="AI61" s="19"/>
      <c r="AJ61" s="19"/>
      <c r="AK61" s="19"/>
    </row>
    <row r="62" spans="6:37" x14ac:dyDescent="0.25">
      <c r="F62" s="30"/>
      <c r="G62" s="25"/>
      <c r="H62" s="19"/>
      <c r="I62" s="19"/>
      <c r="L62" s="30"/>
      <c r="M62" s="31"/>
      <c r="N62" s="31"/>
      <c r="O62" s="31"/>
      <c r="P62" s="31"/>
      <c r="Q62" s="31"/>
      <c r="R62" s="31"/>
      <c r="S62" s="31"/>
      <c r="T62" s="31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G62" s="30"/>
      <c r="AI62" s="19"/>
      <c r="AJ62" s="19"/>
      <c r="AK62" s="19"/>
    </row>
    <row r="63" spans="6:37" ht="13.8" x14ac:dyDescent="0.3">
      <c r="F63" s="30"/>
      <c r="G63" s="25"/>
      <c r="H63" s="19"/>
      <c r="I63" s="19"/>
      <c r="L63" s="30"/>
      <c r="M63" s="31"/>
      <c r="N63" s="31"/>
      <c r="O63" s="31"/>
      <c r="P63" s="34"/>
      <c r="Q63" s="31"/>
      <c r="R63" s="31"/>
      <c r="S63" s="31"/>
      <c r="T63" s="31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G63" s="30"/>
      <c r="AI63" s="19"/>
      <c r="AJ63" s="19"/>
      <c r="AK63" s="19"/>
    </row>
    <row r="64" spans="6:37" x14ac:dyDescent="0.25">
      <c r="F64" s="30"/>
      <c r="G64" s="25"/>
      <c r="H64" s="19"/>
      <c r="I64" s="19"/>
      <c r="J64" s="19"/>
      <c r="K64" s="31"/>
      <c r="L64" s="31"/>
      <c r="M64" s="31"/>
      <c r="N64" s="31"/>
      <c r="O64" s="31"/>
      <c r="P64" s="31"/>
      <c r="Q64" s="31"/>
      <c r="R64" s="31"/>
      <c r="S64" s="31"/>
      <c r="T64" s="31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G64" s="30"/>
      <c r="AI64" s="19"/>
      <c r="AJ64" s="19"/>
      <c r="AK64" s="19"/>
    </row>
    <row r="65" spans="2:36" x14ac:dyDescent="0.25">
      <c r="H65" s="19"/>
      <c r="J65" s="19"/>
      <c r="K65" s="31"/>
      <c r="L65" s="31"/>
      <c r="M65" s="31"/>
      <c r="N65" s="31"/>
      <c r="O65" s="31"/>
      <c r="P65" s="31"/>
      <c r="Q65" s="31"/>
      <c r="AI65" s="29"/>
      <c r="AJ65" s="19"/>
    </row>
    <row r="66" spans="2:36" x14ac:dyDescent="0.25">
      <c r="J66" s="19"/>
      <c r="K66" s="31"/>
      <c r="L66" s="31"/>
      <c r="AI66" s="29"/>
      <c r="AJ66" s="19"/>
    </row>
    <row r="67" spans="2:36" x14ac:dyDescent="0.25">
      <c r="J67" s="19"/>
      <c r="K67" s="31"/>
      <c r="L67" s="31"/>
      <c r="AI67" s="29"/>
      <c r="AJ67" s="19"/>
    </row>
    <row r="68" spans="2:36" x14ac:dyDescent="0.25">
      <c r="J68" s="19"/>
      <c r="K68" s="31"/>
      <c r="L68" s="31"/>
    </row>
    <row r="69" spans="2:36" x14ac:dyDescent="0.25">
      <c r="J69" s="19"/>
      <c r="K69" s="31"/>
      <c r="L69" s="31"/>
    </row>
    <row r="70" spans="2:36" x14ac:dyDescent="0.25">
      <c r="B70" s="32"/>
    </row>
    <row r="73" spans="2:36" x14ac:dyDescent="0.25">
      <c r="M73" s="31"/>
      <c r="N73" s="31"/>
      <c r="O73" s="31"/>
      <c r="P73" s="31"/>
      <c r="Q73" s="31"/>
    </row>
    <row r="74" spans="2:36" x14ac:dyDescent="0.25">
      <c r="M74" s="31"/>
      <c r="N74" s="31"/>
      <c r="O74" s="31"/>
      <c r="P74" s="31"/>
      <c r="Q74" s="31"/>
    </row>
    <row r="75" spans="2:36" x14ac:dyDescent="0.25">
      <c r="M75" s="31"/>
      <c r="N75" s="31"/>
      <c r="O75" s="31"/>
      <c r="P75" s="31"/>
      <c r="Q75" s="31"/>
    </row>
    <row r="76" spans="2:36" x14ac:dyDescent="0.25">
      <c r="M76" s="31"/>
      <c r="N76" s="31"/>
      <c r="O76" s="31"/>
      <c r="P76" s="31"/>
      <c r="Q76" s="31"/>
    </row>
    <row r="77" spans="2:36" x14ac:dyDescent="0.25">
      <c r="K77" s="31"/>
      <c r="L77" s="31"/>
      <c r="M77" s="31"/>
      <c r="N77" s="31"/>
      <c r="O77" s="31"/>
      <c r="P77" s="31"/>
      <c r="Q77" s="31"/>
    </row>
    <row r="78" spans="2:36" x14ac:dyDescent="0.25">
      <c r="K78" s="31"/>
      <c r="L78" s="31"/>
      <c r="M78" s="31"/>
      <c r="N78" s="31"/>
      <c r="O78" s="31"/>
      <c r="P78" s="31"/>
      <c r="Q78" s="31"/>
    </row>
    <row r="79" spans="2:36" x14ac:dyDescent="0.25">
      <c r="K79" s="31"/>
      <c r="L79" s="31"/>
      <c r="M79" s="31"/>
      <c r="N79" s="31"/>
      <c r="O79" s="31"/>
      <c r="P79" s="31"/>
      <c r="Q79" s="31"/>
    </row>
    <row r="80" spans="2:36" x14ac:dyDescent="0.25">
      <c r="K80" s="31"/>
      <c r="L80" s="31"/>
      <c r="M80" s="31"/>
      <c r="N80" s="31"/>
      <c r="O80" s="31"/>
      <c r="P80" s="31"/>
      <c r="Q80" s="31"/>
    </row>
    <row r="81" spans="11:17" x14ac:dyDescent="0.25">
      <c r="K81" s="31"/>
      <c r="L81" s="31"/>
      <c r="M81" s="31"/>
      <c r="N81" s="31"/>
      <c r="O81" s="31"/>
      <c r="P81" s="31"/>
      <c r="Q81" s="31"/>
    </row>
    <row r="82" spans="11:17" x14ac:dyDescent="0.25">
      <c r="K82" s="31"/>
      <c r="L82" s="31"/>
      <c r="M82" s="31"/>
      <c r="N82" s="31"/>
      <c r="O82" s="31"/>
      <c r="P82" s="31"/>
      <c r="Q82" s="31"/>
    </row>
    <row r="83" spans="11:17" x14ac:dyDescent="0.25">
      <c r="K83" s="31"/>
      <c r="L83" s="31"/>
    </row>
    <row r="84" spans="11:17" x14ac:dyDescent="0.25">
      <c r="K84" s="31"/>
      <c r="L84" s="31"/>
    </row>
    <row r="85" spans="11:17" x14ac:dyDescent="0.25">
      <c r="K85" s="31"/>
      <c r="L85" s="31"/>
    </row>
    <row r="86" spans="11:17" x14ac:dyDescent="0.25">
      <c r="K86" s="31"/>
      <c r="L86" s="31"/>
    </row>
  </sheetData>
  <mergeCells count="23">
    <mergeCell ref="C4:E4"/>
    <mergeCell ref="A7:A13"/>
    <mergeCell ref="J1:Q1"/>
    <mergeCell ref="K2:L2"/>
    <mergeCell ref="M2:N2"/>
    <mergeCell ref="O2:P2"/>
    <mergeCell ref="B25:C25"/>
    <mergeCell ref="D22:F22"/>
    <mergeCell ref="D23:F23"/>
    <mergeCell ref="D24:F24"/>
    <mergeCell ref="D25:F25"/>
    <mergeCell ref="A16:H16"/>
    <mergeCell ref="A17:H17"/>
    <mergeCell ref="A18:H18"/>
    <mergeCell ref="A19:H19"/>
    <mergeCell ref="C14:E14"/>
    <mergeCell ref="A1:H1"/>
    <mergeCell ref="A2:H2"/>
    <mergeCell ref="J14:L14"/>
    <mergeCell ref="J16:L16"/>
    <mergeCell ref="J22:K29"/>
    <mergeCell ref="A20:H20"/>
    <mergeCell ref="J12:Q12"/>
  </mergeCells>
  <phoneticPr fontId="2" type="noConversion"/>
  <dataValidations count="1">
    <dataValidation type="list" allowBlank="1" showInputMessage="1" showErrorMessage="1" sqref="C24" xr:uid="{203C6C20-6568-4DA0-881C-4BEC16EC5F5F}">
      <formula1>$B$6:$B$13</formula1>
    </dataValidation>
  </dataValidation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0026 arise</dc:creator>
  <cp:lastModifiedBy>0026 arise</cp:lastModifiedBy>
  <dcterms:created xsi:type="dcterms:W3CDTF">2025-02-03T05:33:50Z</dcterms:created>
  <dcterms:modified xsi:type="dcterms:W3CDTF">2025-02-03T06:59:26Z</dcterms:modified>
</cp:coreProperties>
</file>